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Dan.MUGANIM\AppData\Local\Microsoft\Windows\INetCache\Content.Outlook\OQEQU7J8\"/>
    </mc:Choice>
  </mc:AlternateContent>
  <xr:revisionPtr revIDLastSave="0" documentId="8_{FDC5F059-936A-42FE-8213-CC305309AF9A}" xr6:coauthVersionLast="47" xr6:coauthVersionMax="47" xr10:uidLastSave="{00000000-0000-0000-0000-000000000000}"/>
  <bookViews>
    <workbookView xWindow="22932" yWindow="-108" windowWidth="15576" windowHeight="12048" xr2:uid="{00000000-000D-0000-FFFF-FFFF00000000}"/>
  </bookViews>
  <sheets>
    <sheet name="Sheet1" sheetId="1" r:id="rId1"/>
  </sheets>
  <definedNames>
    <definedName name="_xlnm._FilterDatabase" localSheetId="0" hidden="1">Sheet1!$H$1:$H$25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G25" i="1"/>
  <c r="G24" i="1"/>
  <c r="G23" i="1"/>
  <c r="G22" i="1"/>
  <c r="G21" i="1"/>
  <c r="G20" i="1"/>
  <c r="G19" i="1"/>
  <c r="G18" i="1"/>
  <c r="G17" i="1"/>
  <c r="G16" i="1"/>
  <c r="G15" i="1"/>
  <c r="G14" i="1"/>
  <c r="G13" i="1"/>
  <c r="G12" i="1"/>
  <c r="G10" i="1"/>
  <c r="G9" i="1"/>
  <c r="G5" i="1"/>
  <c r="G4" i="1"/>
  <c r="G11" i="1"/>
  <c r="G8" i="1"/>
  <c r="G6" i="1"/>
</calcChain>
</file>

<file path=xl/sharedStrings.xml><?xml version="1.0" encoding="utf-8"?>
<sst xmlns="http://schemas.openxmlformats.org/spreadsheetml/2006/main" count="203" uniqueCount="195">
  <si>
    <t>FullName</t>
  </si>
  <si>
    <t>Role</t>
  </si>
  <si>
    <t>Email</t>
  </si>
  <si>
    <t>Tel</t>
  </si>
  <si>
    <t>Company name</t>
  </si>
  <si>
    <t>General email</t>
  </si>
  <si>
    <t>Company website</t>
  </si>
  <si>
    <t>Category</t>
  </si>
  <si>
    <t>CompanyProfile</t>
  </si>
  <si>
    <t>tzlil topaz</t>
  </si>
  <si>
    <t>Marketing Manager</t>
  </si>
  <si>
    <t>tzlil.topaz@2bsecure.co.il</t>
  </si>
  <si>
    <t>2BSECURE</t>
  </si>
  <si>
    <t>office@2BSecure.co.il</t>
  </si>
  <si>
    <t>Incident-response, IR Services, Professional Services, Testing Asset's Cyber Hygiene</t>
  </si>
  <si>
    <t>2BSecure is the leading Information Security and Cyber Security provider in Israel. We offer a wide range of cybersecurity services across the globe to over 200 customers from all sectors of industry._x000D_
_x000D_
Our company’s service offering includes, consulting, planning, implementation and integration of information and communication security solutions, conducting surveys, reviews and audits,, in addition to, performing penetration tests and raising awareness._x000D_
_x000D_
2BSecure secure your cloud environment, applications and crown-jewels. Working with the best vendors in the market, 2BSecure professionals use best practices to develop state of the art project._x000D_
_x000D_
Established in 2003, 2BSecure was acquired by Matrix, Israel’s leader in the IT Service Market with 9,600 employees and publicly trade on the TASE.  Matrix, in turn, is part of the Asseco Group, one of Europe’s largest and most trusted IT integrators.</t>
  </si>
  <si>
    <t>CEO</t>
  </si>
  <si>
    <t>Gad Mergi</t>
  </si>
  <si>
    <t>CTO</t>
  </si>
  <si>
    <t>gadm@bugsec.com</t>
  </si>
  <si>
    <t>BugSec</t>
  </si>
  <si>
    <t>meira@bugsec.com</t>
  </si>
  <si>
    <t>Content Disarm and Reconstruction, Incident-response	 Services, Supply Chain Risk Management, Testing Asset's Cyber Hygiene</t>
  </si>
  <si>
    <t>Established in 2005, BugSec is a leading Israeli cybersecurity consultancy that specializes in helping organizations mitigate cybersecurity threats by_x000D_
proactively identifying vulnerabilities._x000D_
At BugSec, we think and act like hackers to challenge your defense posture in the face of attacks. We have an Israeli mentality &amp; out-the-box thinking. We pride ourselves on creative &amp; out-the-box thinking. Our team of over 70 cybersecurity experts includes graduates of IDF's famous intelligence units. We work in the most challenging technical environments, and our ongoing commitment to innovation has led to a raft of successful spin-offs:_x000D_
Versafe. Sold to F5 Networks for over $Security Management million in 2013._x000D_
Cynet. A detection and response solution._x000D_
Cymulate. An automated breach and attack simulation platform.</t>
  </si>
  <si>
    <t>Sivan Neumann</t>
  </si>
  <si>
    <t>sivann@checkpoint.com</t>
  </si>
  <si>
    <t>kip@checkpoint.com</t>
  </si>
  <si>
    <t>Senior Marketing team leader</t>
  </si>
  <si>
    <t>check point</t>
  </si>
  <si>
    <t>Cloud and File Sharing Services Security, Content Disarm and Reconstruction, Continues Monitoring, Data Leakage, DDOS Protection, Endpoint Protection, Incident-response Services, Professional Services, Securing Remote Interfaces, Testing Asset's Cyber Hygiene</t>
  </si>
  <si>
    <t>Check Point Software Technologies Ltd. is a leading provider of cyber security solutions to governments and corporate enterprises globally. Its solutions protect customers from 5th generation cyber-attacks with an industry leading catch rate of malware, ransomware and other types of attacks. Check Point offers multilevel security architecture, “Infinity” Total Protection with Gen V advanced threat prevention, which defends enterprises’ cloud, network and mobile device held information. Check Point provides the most comprehensive and intuitive one point of control security management system. Check Point protects over Security Management,000 organizations of all sizes.</t>
  </si>
  <si>
    <t>Co-Founder</t>
  </si>
  <si>
    <t>Founder &amp; CEO</t>
  </si>
  <si>
    <t>Carmit Orr</t>
  </si>
  <si>
    <t>Sales Team Manager</t>
  </si>
  <si>
    <t>carmit@citadel.co.il</t>
  </si>
  <si>
    <t>info@citadel.co.il</t>
  </si>
  <si>
    <t>Endpoint Protection,  Incident-response Services</t>
  </si>
  <si>
    <t xml:space="preserve">Being a pioneer in our field, while_x000D_
constantly growing and improving_x000D_
Technology_x000D_
Consulting_x000D_
GRC_x000D_
Awareness_x000D_
MSSP_x000D_
Outsourcing_x000D_
Cyber experts_x000D_
IR_x000D_
_x000D_
_x000D_
</t>
  </si>
  <si>
    <t>Boaz Dolev</t>
  </si>
  <si>
    <t>boaz.dolev@clearskysec.com</t>
  </si>
  <si>
    <t>ClearSky Cyber Security</t>
  </si>
  <si>
    <t> info@clearskysec.com</t>
  </si>
  <si>
    <t>Incident-response Services, Professional Services, Supply Chain Risk Management</t>
  </si>
  <si>
    <t xml:space="preserve">Over the years, ClearSky team has encountered numerous types of cyber attacks, from individual hackers to state sponsored attacks. We are helping top tier organizations to combat cyberattacks. _x000D_
_x000D_
Over the last few year we have led several governmental cyber defense projects around the world; designing, building and operating governmental Security Operations Centers (SOC), CERTs, and research teams. As such, we detect, investigate and mitigate countless attacks and incidents, including large-scale Denial of Service attacks, advanced malware attacks (e.g. ransomware and spyware), as well as high level attacks against national Internet infrastructure._x000D_
_x000D_
Our team of experts created a special methodology combining agility, adaptivity and a unique Knowledge Center to prevent millions of cyberattacks every single day._x000D_
_x000D_
Over the past years, ClearSky has developed a compressive TI methodology using several tools that enable us to collect data and analyze it in order to protect critical assets. Our monitoring system detect phishing infrastructure, APT new infrastructure, leaks and new cyber-attack methods. _x000D_
_x000D_
</t>
  </si>
  <si>
    <t>Alon Arad</t>
  </si>
  <si>
    <t>Projects Management Officer</t>
  </si>
  <si>
    <t>alon@crt-imp.com</t>
  </si>
  <si>
    <t>Critical Impact</t>
  </si>
  <si>
    <t>office@crt-imp.com</t>
  </si>
  <si>
    <t>Cloud-Security, Cloud and File Sharing Services Security, Content Disarm and Reconstruction, Continues Monitoring, Data Leakage, DDOS Protection, Endpoint Protection, General, IR Services, Professional Services, Securing BYOD Devices, Securing Remote Interfaces, 40, Supply Chain Risk Management, Testing Asset's Cyber Hygiene</t>
  </si>
  <si>
    <t xml:space="preserve">CRITICAL IMPACT is an Israeli based boutique crisis management firm. Its founders and team members are experts in the field, having served in elite Israel Defense Forces units and other defense and security organizations. _x000D_
The company's uniqueness stems from the synthesis of 3 key elements:_x000D_
1. Decades of cumulative applied experience working with decision-makers at the highest levels (at the national and private sectors)._x000D_
2. Multi-disciplinary working methods combine negotiation, threat intelligence, psychology (profiling), and more.  _x000D_
3. Working premise that the human factor is most important for containing, eradicating, and recovering from any type of crisis._x000D_
_x000D_
CRITICAL IMPACT works with a wide variety of organizations and industries. It has thus gained abundant practical experience and a profound understanding of the unique characteristics and needs of different industries during critical situations._x000D_
</t>
  </si>
  <si>
    <t>Eran Stiassny</t>
  </si>
  <si>
    <t>eran@cyberm8.com</t>
  </si>
  <si>
    <t>Cyberm8</t>
  </si>
  <si>
    <t>Endpoint Protection, IR Services, Professional Services</t>
  </si>
  <si>
    <t>Cyberm8 was founded by leading cybersecurity veterans with decades of Cyber and network consulting, design and implementations and endorsed by “E&amp;M Computing” (a public company specialized in IT with annual revenue of over 1 billion USD) to create the ultimate security automation platform.</t>
  </si>
  <si>
    <t>Guy Taubin</t>
  </si>
  <si>
    <t xml:space="preserve">Chief operating officer </t>
  </si>
  <si>
    <t>guy@hackeruso.com</t>
  </si>
  <si>
    <t>HackerU Solutions</t>
  </si>
  <si>
    <t>info@hackerusa.com</t>
  </si>
  <si>
    <t>Continues Monitoring, Endpoint Protection, IR Services, Professional Services, Supply Chain Risk Management, Testing Asset's Cyber Hygiene, Incident-response</t>
  </si>
  <si>
    <t>HackerU Solutions is a leading provider of Cyber Security services, advanced training programs, and technological solutions. We work with companies around the world to build effective Cyber strategies tailor-made to meet any organization need.</t>
  </si>
  <si>
    <t>ILAN KAPLAN</t>
  </si>
  <si>
    <t>Chief Operating Officer &amp; Ex. CISO</t>
  </si>
  <si>
    <t>ikaplan@IPVsecurity.com</t>
  </si>
  <si>
    <t>+1(202) 684-6546</t>
  </si>
  <si>
    <t>IPV Security</t>
  </si>
  <si>
    <t>info@ipvsecurity.com</t>
  </si>
  <si>
    <t>Cloud and File Sharing Services Security, Incident-response, Professional Services, Testing Asset's Cyber Hygiene</t>
  </si>
  <si>
    <t xml:space="preserve">Founded in 2005, IPV Security is one the leading information security professional services providers in Israel. IPV’s services including InfoSec management (CISO-as-a-Service) security audits, penetration testing (Audit-as-a-Service), and incident response team (IRT), deliver a unified set of business-focused security analysis and on-going management services. This set of service with the latest risk analysis, assists organizations in protecting their critical information and business assets and in ensuring network security by proactively addressing their most critical information security issues, thus preventing costly data leakage, downtime and computational risk._x000D_
Our security audit methodology has been successfully implemented in over 500 enterprises in a variety of industries, including insurance, finance, pharmaceuticals, hi-tech, biotechnology, industry and government. _x000D_
</t>
  </si>
  <si>
    <t>Amir Bar-El</t>
  </si>
  <si>
    <t>Co-Founder &amp; CEO</t>
  </si>
  <si>
    <t>amir@itsafe.co.il</t>
  </si>
  <si>
    <t>ITSAFE</t>
  </si>
  <si>
    <t>contato@cysource.com.br</t>
  </si>
  <si>
    <t>Content Disarm and Reconstruction, Continues Monitoring, General, IR Services, Professional Services, Securing Remote Interfaces, Supply Chain Risk Management, Testing Asset's Cyber Hygiene, Incident-response</t>
  </si>
  <si>
    <t>ITSafe is Israel largest online college  due to its unique cloud platform technology._x000D_
We operate in the global market._x000D_
_x000D_
ITSafe Research and Attack team is Israel leading application security services provider. we operate in the global Market.</t>
  </si>
  <si>
    <t>Doron Sivan</t>
  </si>
  <si>
    <t>CEO, Co-founder</t>
  </si>
  <si>
    <t>doron@madsec.co.il</t>
  </si>
  <si>
    <t>03-6399668</t>
  </si>
  <si>
    <t>Madsec security</t>
  </si>
  <si>
    <t xml:space="preserve">info@madsec.co.il
</t>
  </si>
  <si>
    <t>Incident-response Services, Professional Services, Supply Chain Risk Management, Testing Asset's Cyber Hygiene</t>
  </si>
  <si>
    <t xml:space="preserve">MADSEC Security LTD is a leading consulting company whose expertise are information and cyber security. We provide a variety of consulting services in the information security world while remaining unbiased by integration considerations._x000D_
_x000D_
Our synergetic management team fuses together years of experience gained from filling key roles at the industries’ biggest players, in both business and academic sectors. This vast joint experience enables us to provide the customer with professional and up to date service, wide perspective, while using the newest technology and methodology available._x000D_
</t>
  </si>
  <si>
    <t>Eyal Gurevich</t>
  </si>
  <si>
    <t>Head of Sales and Strategy</t>
  </si>
  <si>
    <t>Eyal@minerva-labs.com</t>
  </si>
  <si>
    <t>Minerva Labs</t>
  </si>
  <si>
    <t>Contact@Minerva-Labs.com</t>
  </si>
  <si>
    <t>Data Leakage, Endpoint Protection, IR Services, Securing BYOD Devices, Securing Remote Interfaces</t>
  </si>
  <si>
    <t xml:space="preserve">Minerva’s platform completely secures every endpoint for enterprise organizations from even the most advanced threats. _x000D_
The genius behind Minerva’s effectiveness is its ability to achieve the highest level of security while boasting a rapid rollout, an ultralight agent, and ease of use that is unparalleled in the cybersecurity world. _x000D_
Minerva is able to protect at the highest level with the minimum amount of resources team size and skills and toolset. _x000D_
Minerva patented Platform combines preemptive prevention, deterrence-based deception, and camouflage techniques that automatically block attacks that are designed to evade your existing security defenses. _x000D_
Minerva blocks access to organization critical assets by hiding them from the malware and addressing the widest variety of attack scenarios. _x000D_
This unique approach allows enterprises to stop unknown, advanced malware prior to engaging costly investigative and recovery resources.  _x000D_
</t>
  </si>
  <si>
    <t>shay pinsker</t>
  </si>
  <si>
    <t>shay@op-c.net</t>
  </si>
  <si>
    <t>OP Innovate</t>
  </si>
  <si>
    <t>contactus@op-c.net</t>
  </si>
  <si>
    <t>Cloud and File Sharing Services Security, Data Leakage, Endpoint Protection, IR Services, Professional Services, Supply Chain Risk Management, Testing Asset's Cyber Hygiene</t>
  </si>
  <si>
    <t xml:space="preserve">OP Innovate delivers a variety of holistic services in the cyber domain to increase organizational resilience to cyber attacks. Our clients are spread across different sectors such as the military, service provides, and finances sectors.  _x000D_
The company, established in 2014, is privately held. We employ cyber offense and defense specialists that develop and deploy military-grade defensive programs. _x000D_
OP Innovate is based in Tel Aviv, Israel with branches in NY and elsewhere. Our professional excellence and advanced technological skills have enabled us to work with companies in dozens of countries._x000D_
</t>
  </si>
  <si>
    <t>Ido Naor</t>
  </si>
  <si>
    <t>ido@securityjoes.com</t>
  </si>
  <si>
    <t>Security Joes</t>
  </si>
  <si>
    <t>contact@securityjoes.com</t>
  </si>
  <si>
    <t xml:space="preserve"> Incident-response Services, Professional Services</t>
  </si>
  <si>
    <t xml:space="preserve">Security Joes was founded in 2014 and is a leader in delivering a new strane of professional services called "Tactical SOC". It was founded by Ido Naor, a world renowened security researcher that acts as the company's CEO. The company is based in Israel and has offices in US and New-Zealand as well. </t>
  </si>
  <si>
    <t>Dan Kaplan</t>
  </si>
  <si>
    <t>dkaplan@siemplify.co</t>
  </si>
  <si>
    <t>Siemplify</t>
  </si>
  <si>
    <t>info@siemplify.co</t>
  </si>
  <si>
    <t>Continues Monitoring, Incident-response Services</t>
  </si>
  <si>
    <t>Siemplify, the leading independent security orchestration, automation and response (SOAR) provider, is redefining security operations for enterprises and MSSPs worldwide. The Siemplify platform is an intuitive workbench that enables security teams to manage their operations from end to end, respond to cyber threats with speed and precision and get smarter with every analyst interaction. Founded in 2015 by Israeli Intelligence experts, with extensive experience running and training security operations centers worldwide, Siemplify has raised $58 million in funding to date and is headquartered in New York, with offices in Tel Aviv</t>
  </si>
  <si>
    <t>Reut Menashe</t>
  </si>
  <si>
    <t>reut@tetrisponse.io</t>
  </si>
  <si>
    <t>Tetrisponse</t>
  </si>
  <si>
    <t>info@tetrisponse.io</t>
  </si>
  <si>
    <t>Cloud and File Sharing Services Security, Continues Monitoring, Data Leakage, DDOS Protection, IR Services, Professional Services, Securing Remote Interfaces, Supply Chain Risk Management, Testing Asset's Cyber Hygiene</t>
  </si>
  <si>
    <t>Tetrisponse is a boutique premium-grade consulting company in the field of cyber and information security. the company provides a variety of services, including:_x000D_
-incident response_x000D_
-forensic investigations_x000D_
-cyber security training_x000D_
-threat intelligence_x000D_
-tailor-made cyber security plans_x000D_
-CISO as a Service</t>
  </si>
  <si>
    <t>Uriel Kosayev</t>
  </si>
  <si>
    <t>uriel@trioxsecurity.com</t>
  </si>
  <si>
    <t>TRIOX Security</t>
  </si>
  <si>
    <t>info@sdguzelliksalonu.com</t>
  </si>
  <si>
    <t>Continues Monitoring, Endpoint security, Incident-response Services, Professional Services, Testing Asset's Cyber Hygiene</t>
  </si>
  <si>
    <t>TRIOX Security is an Israeli company held by highly skilled consultants and researchers with the right mindset, tools, and knowledge. TRIOX Security provides complete end-to-end solutions for business-critical needs._x000D_
We believe that our customers deserve the best value that can be only provided by the top-notch cybersecurity professionals. We study the organization's needs in the technological and human aspects, test the security weaknesses, and provide tailored made solutions. With TRIOX Security end-to-end services, you ensure that your organization can be more safe and secure for tomorrow’s cyber attacks.</t>
  </si>
  <si>
    <t>Eran Fischer</t>
  </si>
  <si>
    <t>Business Development Executive</t>
  </si>
  <si>
    <t>eran.f@triplecyber.co.il</t>
  </si>
  <si>
    <t>050-6776932</t>
  </si>
  <si>
    <t>TripleCyber Infosec</t>
  </si>
  <si>
    <t>info@triplecyber.co.il</t>
  </si>
  <si>
    <t>Cloud and File Sharing Services Security, Content Disarm and Reconstruction, Continues Monitoring, Data Leakage, DDOS Protection, Endpoint Protection, IR Services, Professional Services, Securing BYOD Devices, Securing Remote Interfaces, Supply Chain Risk Management, Testing Asset's Cyber Hygiene</t>
  </si>
  <si>
    <t>Amit Hartman</t>
  </si>
  <si>
    <t>VP Sales and Marketing</t>
  </si>
  <si>
    <t>amit@white-hat.co.il</t>
  </si>
  <si>
    <t>03-7431830</t>
  </si>
  <si>
    <t>White Hat</t>
  </si>
  <si>
    <t>info@white-hat.co.il</t>
  </si>
  <si>
    <t>Incident-response Services</t>
  </si>
  <si>
    <t>White-Hat provides END to END military grade DEFENSE, using hacker’s OFFENSE and intelligence methodologies, through customers OWN TOOLING._x000D_
White-Hat harnesses its unique Cyber perspective and methodologies to protect our customers with effective, swift and practical solutions.  Always one step ahead of our adversaries, we provide our customers with solutions that block the threats of today and counter the threats of tomorrow.</t>
  </si>
  <si>
    <t>Taly Slachevsky</t>
  </si>
  <si>
    <t>taly@zecops.com</t>
  </si>
  <si>
    <t>165050Training - Full Stack211</t>
  </si>
  <si>
    <t>ZecOps</t>
  </si>
  <si>
    <t>info@zecops.com</t>
  </si>
  <si>
    <t>Endpoint Protection, Incident-response Services, Professional Services</t>
  </si>
  <si>
    <t xml:space="preserve">ZecOps takes digital forensics and threat intelligence to the next level with its realistic approach to cyber security. Both amateur and sophisticated threat actors can bypass security controls without a significant challenge. Fortunately, attackers can’t avoid making mistakes during initial infection, privilege escalation, establishing persistence, and lateral movement. These mistakes lead to crashes, blue-screens, sudden reboots, and other anomalies. ZecOps catches these mistakes by automatically investigating crash logs and operating system telemetry. ZecOps discovered multiple attacks that were able to bypass all existing security controls and uncovered stealthy attacks on servers, endpoints, and mobile devices. _x000D_
_x000D_
The technology is used by world-leading governments, defense organizations, and enterprises. ZecOps was founded by world-renowned security researchers and has offices globally. </t>
  </si>
  <si>
    <t>Ram Levi</t>
  </si>
  <si>
    <t>ram@konfidas.com</t>
  </si>
  <si>
    <t>Konfidas</t>
  </si>
  <si>
    <t>contact@konfidas.com</t>
  </si>
  <si>
    <t>Incident response</t>
  </si>
  <si>
    <t>Konfidas is a Cybersecurity and Crisis Management company from Israel. 
We offer: 
Cyber crisis readiness with leading expertise in C-level training. 
Response to cyberattacks (Incident Response) and cyber crisis management. 
Managed Cybersecurity for SMBs using our cyberwar room that operates 24/7 (*8272). 
Cybersecurity consulting. 
In 2020 Konfidas established Cyberstar, a maritime cybersecurity company, with ZIM (NYSE: ZIM), Israel's Shipping Company; and in 2022, a new digital forensics company.</t>
  </si>
  <si>
    <t>Intensity Global Group</t>
  </si>
  <si>
    <t>Intensity Global group is a specialty provider of cybersecurity solutions Offering data security services delivered by cybersecurity experts</t>
  </si>
  <si>
    <t xml:space="preserve"> 054-2086666</t>
  </si>
  <si>
    <t>ronir@intensity.co.il</t>
  </si>
  <si>
    <t> Co Founder &amp; Group CEO </t>
  </si>
  <si>
    <t>052-8364394</t>
  </si>
  <si>
    <t>0509030319</t>
  </si>
  <si>
    <t>0524419996</t>
  </si>
  <si>
    <t>0546363013</t>
  </si>
  <si>
    <t>0507637637</t>
  </si>
  <si>
    <t>5062920</t>
  </si>
  <si>
    <t>0524505855</t>
  </si>
  <si>
    <t>0524240166</t>
  </si>
  <si>
    <t>05448089</t>
  </si>
  <si>
    <t>0528388153</t>
  </si>
  <si>
    <t>Roni Roytman</t>
  </si>
  <si>
    <t>Reut Weitzman</t>
  </si>
  <si>
    <t>Cyber Security Services Manager</t>
  </si>
  <si>
    <t>Reut.w@sygnia.co</t>
  </si>
  <si>
    <t>Sygnia</t>
  </si>
  <si>
    <t>contact@sygnia.co</t>
  </si>
  <si>
    <t>https://www.sygnia.co/</t>
  </si>
  <si>
    <t>Incident response, Advanced Monitoring, MXDR, Proactive Defense, Adversarial Security</t>
  </si>
  <si>
    <t xml:space="preserve">Sygnia is a cyber technology and services company, providing high-end consulting and incident response support for organizations worldwide. 
Sygnia works with companies to proactively build their cyber resilience and to respond and defeat attacks within their networks. It is the trusted advisor and cyber security service provider of IT and security teams, senior managements and boards of leading organizations worldwide, including Fortune 100 companies. 
The company draws on top talent from the ranks of elite military technology units and from across the cyber industry. It applies technological supremacy, digital combat experience, data analytics and a business-driven mindset to cyber, to deliver military grade security to business. 
Sygnia was launched with Team8 group, supported by leading investors and design partners, including Microsoft, Cisco, Qualcomm, Intel, Bessemer, Innovation Endeavors, and Temasek. Since October 2018, Sygnia is a Team8 and a Temasek International company.
</t>
  </si>
  <si>
    <t>24-Hour Hotline   +1-877-686-8680, 0528-566179</t>
  </si>
  <si>
    <t>Cyber Security Services</t>
  </si>
  <si>
    <t>https://rsecurity.tech/</t>
  </si>
  <si>
    <t>office@rsecurity.tech</t>
  </si>
  <si>
    <t>RSecurity</t>
  </si>
  <si>
    <t>r.moshailov@rsecurity.tech</t>
  </si>
  <si>
    <t>Roy Moshailov</t>
  </si>
  <si>
    <t>RSecurity company is an innovative player in the cybersecurity industry. We are at the forefront of cybersecurity with a specialized team consisting of former intelligence and cyber unit personnel, government employees, and talented individuals from the cybersecurity industry</t>
  </si>
  <si>
    <t>Citadel</t>
  </si>
  <si>
    <t>TripleCyber of the AMANET Group (public company), was established to provide readily
available professional and high-quality answers to deal with the rising threats in the cyber
era.
In order to meet the numerous threats, we have developed unique technology and methodology in the company's laboratories, that enables sorting and categorizing cyber events and
warning of events,
and only relevant cyber hazards that pose a threat, and potential for damage to the organization. Using the unique technology, with a team of IDF cyber experts and the defense establishment, we give our clients a protective and holistic umbrella, which is leading in the
global cyber market, as many customers in Israel and around the world will testify (from
Australia Through Europe and the United States to Africa)</t>
  </si>
  <si>
    <t>Force Majeure</t>
  </si>
  <si>
    <t>Dan Levinson</t>
  </si>
  <si>
    <t>SVP</t>
  </si>
  <si>
    <t>dan@f-m.co.il</t>
  </si>
  <si>
    <t>03-6259898</t>
  </si>
  <si>
    <t>office@f-m.co.il</t>
  </si>
  <si>
    <t>https://www.f-m.co.il</t>
  </si>
  <si>
    <t>Cyber Security, Incident Response, Digital Forensics - Professinal Services</t>
  </si>
  <si>
    <t>Force Majeure deals in Cyber Security, Incident Response, and Digital Forensics, with experience spanning more than a decade. Our team includes highly skilled cyber investigators, veterans of elite intelligence and cyber units, and security experts. Real-world corporate experience, technological capabilities, and years of expertise with cyber risks enable our team to provide professional and effective wide-scale solutions from SMBs to intelligence units, law enforcement authorities and HLS.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</si>
</sst>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rial"/>
      <family val="2"/>
      <scheme val="minor"/>
    </font>
    <font>
      <u/>
      <sz val="11"/>
      <color theme="10"/>
      <name val="Arial"/>
      <family val="2"/>
      <scheme val="minor"/>
    </font>
    <font>
      <sz val="12"/>
      <color theme="1"/>
      <name val="Arial"/>
      <family val="2"/>
      <scheme val="minor"/>
    </font>
    <font>
      <u/>
      <sz val="12"/>
      <color theme="10"/>
      <name val="Arial"/>
      <family val="2"/>
      <scheme val="minor"/>
    </font>
    <font>
      <sz val="12"/>
      <color rgb="FF1F3864"/>
      <name val="Arial"/>
      <family val="2"/>
      <scheme val="minor"/>
    </font>
    <font>
      <sz val="12"/>
      <color rgb="FF222222"/>
      <name val="Arial"/>
      <family val="2"/>
      <scheme val="minor"/>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7">
    <xf numFmtId="0" fontId="0" fillId="0" borderId="0" xfId="0"/>
    <xf numFmtId="0" fontId="2" fillId="0" borderId="1" xfId="0" applyFont="1" applyBorder="1" applyAlignment="1">
      <alignment horizontal="center" vertical="center"/>
    </xf>
    <xf numFmtId="0" fontId="3" fillId="0" borderId="1" xfId="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readingOrder="2"/>
    </xf>
    <xf numFmtId="0" fontId="2" fillId="0" borderId="0" xfId="0" applyFont="1" applyAlignment="1">
      <alignment horizontal="center" vertical="center"/>
    </xf>
    <xf numFmtId="49" fontId="4" fillId="0" borderId="0" xfId="0" applyNumberFormat="1" applyFont="1" applyAlignment="1">
      <alignment horizontal="center" vertical="center"/>
    </xf>
    <xf numFmtId="0" fontId="3" fillId="0" borderId="0" xfId="1" applyFont="1" applyAlignment="1">
      <alignment horizontal="center" vertical="center"/>
    </xf>
    <xf numFmtId="49" fontId="2" fillId="0" borderId="0" xfId="0" applyNumberFormat="1" applyFont="1" applyAlignment="1">
      <alignment horizontal="center" vertical="center"/>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5" fillId="0" borderId="0" xfId="0" applyFont="1" applyAlignment="1">
      <alignment horizontal="center" vertical="center" wrapText="1" readingOrder="1"/>
    </xf>
    <xf numFmtId="0" fontId="3" fillId="0" borderId="1" xfId="1" applyFont="1" applyBorder="1" applyAlignment="1">
      <alignment horizontal="center" vertical="center" readingOrder="2"/>
    </xf>
    <xf numFmtId="0" fontId="2" fillId="0" borderId="1" xfId="0" applyFont="1" applyBorder="1" applyAlignment="1">
      <alignment horizontal="center" vertical="center" readingOrder="2"/>
    </xf>
    <xf numFmtId="0" fontId="3" fillId="0" borderId="1" xfId="1" applyFont="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1" fillId="0" borderId="1" xfId="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15</xdr:row>
      <xdr:rowOff>0</xdr:rowOff>
    </xdr:from>
    <xdr:to>
      <xdr:col>5</xdr:col>
      <xdr:colOff>152400</xdr:colOff>
      <xdr:row>15</xdr:row>
      <xdr:rowOff>152400</xdr:rowOff>
    </xdr:to>
    <xdr:pic>
      <xdr:nvPicPr>
        <xdr:cNvPr id="2" name="Picture 1">
          <a:hlinkClick xmlns:r="http://schemas.openxmlformats.org/officeDocument/2006/relationships" r:id=""/>
          <a:extLst>
            <a:ext uri="{FF2B5EF4-FFF2-40B4-BE49-F238E27FC236}">
              <a16:creationId xmlns:a16="http://schemas.microsoft.com/office/drawing/2014/main" id="{C23374D9-82FD-48E1-8157-B71D206497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3120" y="7761732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5</xdr:col>
      <xdr:colOff>0</xdr:colOff>
      <xdr:row>15</xdr:row>
      <xdr:rowOff>0</xdr:rowOff>
    </xdr:from>
    <xdr:ext cx="152400" cy="152400"/>
    <xdr:pic>
      <xdr:nvPicPr>
        <xdr:cNvPr id="3" name="Picture 2">
          <a:hlinkClick xmlns:r="http://schemas.openxmlformats.org/officeDocument/2006/relationships" r:id=""/>
          <a:extLst>
            <a:ext uri="{FF2B5EF4-FFF2-40B4-BE49-F238E27FC236}">
              <a16:creationId xmlns:a16="http://schemas.microsoft.com/office/drawing/2014/main" id="{88B292B6-59C0-41D7-8FB8-DDD5F0B899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03120" y="780516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hyperlink" Target="#" TargetMode="External" /><Relationship Id="rId13" Type="http://schemas.openxmlformats.org/officeDocument/2006/relationships/hyperlink" Target="#" TargetMode="External" /><Relationship Id="rId3" Type="http://schemas.openxmlformats.org/officeDocument/2006/relationships/hyperlink" Target="#" TargetMode="External" /><Relationship Id="rId7" Type="http://schemas.openxmlformats.org/officeDocument/2006/relationships/hyperlink" Target="#" TargetMode="External" /><Relationship Id="rId12" Type="http://schemas.openxmlformats.org/officeDocument/2006/relationships/hyperlink" Target="#" TargetMode="External" /><Relationship Id="rId17" Type="http://schemas.openxmlformats.org/officeDocument/2006/relationships/drawing" Target="../drawings/drawing1.xml" /><Relationship Id="rId2" Type="http://schemas.openxmlformats.org/officeDocument/2006/relationships/hyperlink" Target="#" TargetMode="External" /><Relationship Id="rId1" Type="http://schemas.openxmlformats.org/officeDocument/2006/relationships/hyperlink" Target="#" TargetMode="External" /><Relationship Id="rId6" Type="http://schemas.openxmlformats.org/officeDocument/2006/relationships/hyperlink" Target="#" TargetMode="External" /><Relationship Id="rId11" Type="http://schemas.openxmlformats.org/officeDocument/2006/relationships/hyperlink" Target="#" TargetMode="External" /><Relationship Id="rId5" Type="http://schemas.openxmlformats.org/officeDocument/2006/relationships/hyperlink" Target="#" TargetMode="External" /><Relationship Id="rId15" Type="http://schemas.openxmlformats.org/officeDocument/2006/relationships/hyperlink" Target="#" TargetMode="External" /><Relationship Id="rId10" Type="http://schemas.openxmlformats.org/officeDocument/2006/relationships/hyperlink" Target="#" TargetMode="External" /><Relationship Id="rId4" Type="http://schemas.openxmlformats.org/officeDocument/2006/relationships/hyperlink" Target="#" TargetMode="External" /><Relationship Id="rId9" Type="http://schemas.openxmlformats.org/officeDocument/2006/relationships/hyperlink" Target="#" TargetMode="External" /><Relationship Id="rId14" Type="http://schemas.openxmlformats.org/officeDocument/2006/relationships/hyperlink" Target="#" TargetMode="Externa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8"/>
  <sheetViews>
    <sheetView tabSelected="1" zoomScale="70" zoomScaleNormal="70" workbookViewId="0">
      <pane ySplit="1" topLeftCell="A2" activePane="bottomLeft" state="frozen"/>
      <selection pane="bottomLeft" activeCell="I3" sqref="I3:N3"/>
    </sheetView>
  </sheetViews>
  <sheetFormatPr defaultColWidth="16.25" defaultRowHeight="12.6" customHeight="1" x14ac:dyDescent="0.2"/>
  <cols>
    <col min="1" max="1" width="29" style="7" customWidth="1"/>
    <col min="2" max="2" width="16.25" style="7"/>
    <col min="3" max="3" width="32.125" style="7" bestFit="1" customWidth="1"/>
    <col min="4" max="4" width="23.375" style="7" customWidth="1"/>
    <col min="5" max="5" width="16.25" style="10"/>
    <col min="6" max="6" width="23.625" style="7" bestFit="1" customWidth="1"/>
    <col min="7" max="7" width="30.5" style="7" bestFit="1" customWidth="1"/>
    <col min="8" max="8" width="23.25" style="7" customWidth="1"/>
    <col min="9" max="9" width="16.25" style="7" customWidth="1"/>
    <col min="10" max="13" width="16.25" style="7"/>
    <col min="14" max="14" width="15.125" style="7" customWidth="1"/>
    <col min="15" max="16384" width="16.25" style="7"/>
  </cols>
  <sheetData>
    <row r="1" spans="1:15" ht="15" x14ac:dyDescent="0.2">
      <c r="A1" s="11" t="s">
        <v>4</v>
      </c>
      <c r="B1" s="11" t="s">
        <v>0</v>
      </c>
      <c r="C1" s="11" t="s">
        <v>1</v>
      </c>
      <c r="D1" s="11" t="s">
        <v>2</v>
      </c>
      <c r="E1" s="12" t="s">
        <v>3</v>
      </c>
      <c r="F1" s="11" t="s">
        <v>5</v>
      </c>
      <c r="G1" s="11" t="s">
        <v>6</v>
      </c>
      <c r="H1" s="11" t="s">
        <v>7</v>
      </c>
      <c r="I1" s="17" t="s">
        <v>8</v>
      </c>
      <c r="J1" s="17"/>
      <c r="K1" s="17"/>
      <c r="L1" s="17"/>
      <c r="M1" s="17"/>
      <c r="N1" s="17"/>
    </row>
    <row r="2" spans="1:15" s="25" customFormat="1" ht="60" x14ac:dyDescent="0.2">
      <c r="A2" s="23" t="s">
        <v>186</v>
      </c>
      <c r="B2" s="23" t="s">
        <v>187</v>
      </c>
      <c r="C2" s="23" t="s">
        <v>188</v>
      </c>
      <c r="D2" s="26" t="s">
        <v>189</v>
      </c>
      <c r="E2" s="24" t="s">
        <v>190</v>
      </c>
      <c r="F2" s="26" t="s">
        <v>191</v>
      </c>
      <c r="G2" s="26" t="str">
        <f>HYPERLINK("#", "https://www.f-m.co.il")</f>
        <v>https://www.f-m.co.il</v>
      </c>
      <c r="H2" s="23" t="s">
        <v>193</v>
      </c>
      <c r="I2" s="18" t="s">
        <v>194</v>
      </c>
      <c r="J2" s="18"/>
      <c r="K2" s="18"/>
      <c r="L2" s="18"/>
      <c r="M2" s="18"/>
      <c r="N2" s="18"/>
    </row>
    <row r="3" spans="1:15" ht="15" customHeight="1" x14ac:dyDescent="0.2">
      <c r="A3" s="1" t="s">
        <v>180</v>
      </c>
      <c r="B3" s="1" t="s">
        <v>182</v>
      </c>
      <c r="C3" s="1" t="s">
        <v>16</v>
      </c>
      <c r="D3" s="14" t="s">
        <v>181</v>
      </c>
      <c r="E3" s="15">
        <v>525594598</v>
      </c>
      <c r="F3" s="16" t="s">
        <v>179</v>
      </c>
      <c r="G3" s="14" t="str">
        <f>HYPERLINK("#", "https://rsecurity.tech/")</f>
        <v>https://rsecurity.tech/</v>
      </c>
      <c r="H3" s="15" t="s">
        <v>177</v>
      </c>
      <c r="I3" s="18" t="s">
        <v>183</v>
      </c>
      <c r="J3" s="18"/>
      <c r="K3" s="18"/>
      <c r="L3" s="18"/>
      <c r="M3" s="18"/>
      <c r="N3" s="18"/>
    </row>
    <row r="4" spans="1:15" ht="45" x14ac:dyDescent="0.2">
      <c r="A4" s="5" t="s">
        <v>102</v>
      </c>
      <c r="B4" s="5" t="s">
        <v>100</v>
      </c>
      <c r="C4" s="1" t="s">
        <v>73</v>
      </c>
      <c r="D4" s="5" t="s">
        <v>101</v>
      </c>
      <c r="E4" s="3" t="s">
        <v>158</v>
      </c>
      <c r="F4" s="5" t="s">
        <v>103</v>
      </c>
      <c r="G4" s="5" t="str">
        <f>HYPERLINK("#", "http://www.securityjoes.com")</f>
        <v>http://www.securityjoes.com</v>
      </c>
      <c r="H4" s="5" t="s">
        <v>104</v>
      </c>
      <c r="I4" s="18" t="s">
        <v>105</v>
      </c>
      <c r="J4" s="18"/>
      <c r="K4" s="18"/>
      <c r="L4" s="18"/>
      <c r="M4" s="18"/>
      <c r="N4" s="18"/>
    </row>
    <row r="5" spans="1:15" ht="195" x14ac:dyDescent="0.2">
      <c r="A5" s="5" t="s">
        <v>28</v>
      </c>
      <c r="B5" s="5" t="s">
        <v>24</v>
      </c>
      <c r="C5" s="5" t="s">
        <v>27</v>
      </c>
      <c r="D5" s="5" t="s">
        <v>25</v>
      </c>
      <c r="E5" s="3" t="s">
        <v>159</v>
      </c>
      <c r="F5" s="5" t="s">
        <v>26</v>
      </c>
      <c r="G5" s="5" t="str">
        <f>HYPERLINK("#", "http://www.checkpoint.com")</f>
        <v>http://www.checkpoint.com</v>
      </c>
      <c r="H5" s="5" t="s">
        <v>29</v>
      </c>
      <c r="I5" s="18" t="s">
        <v>30</v>
      </c>
      <c r="J5" s="18"/>
      <c r="K5" s="18"/>
      <c r="L5" s="18"/>
      <c r="M5" s="18"/>
      <c r="N5" s="18"/>
    </row>
    <row r="6" spans="1:15" ht="15" x14ac:dyDescent="0.2">
      <c r="A6" s="5" t="s">
        <v>152</v>
      </c>
      <c r="B6" s="5" t="s">
        <v>167</v>
      </c>
      <c r="C6" s="5" t="s">
        <v>156</v>
      </c>
      <c r="D6" s="22" t="s">
        <v>155</v>
      </c>
      <c r="E6" s="8" t="s">
        <v>157</v>
      </c>
      <c r="F6" s="22" t="s">
        <v>155</v>
      </c>
      <c r="G6" s="5" t="str">
        <f>HYPERLINK("#", "https://intensity-global.com/")</f>
        <v>https://intensity-global.com/</v>
      </c>
      <c r="H6" s="1" t="s">
        <v>150</v>
      </c>
      <c r="I6" s="18" t="s">
        <v>153</v>
      </c>
      <c r="J6" s="18"/>
      <c r="K6" s="18"/>
      <c r="L6" s="18"/>
      <c r="M6" s="18"/>
      <c r="N6" s="18"/>
    </row>
    <row r="7" spans="1:15" ht="15" x14ac:dyDescent="0.2">
      <c r="A7" s="1" t="s">
        <v>148</v>
      </c>
      <c r="B7" s="1" t="s">
        <v>146</v>
      </c>
      <c r="C7" s="1" t="s">
        <v>32</v>
      </c>
      <c r="D7" s="1" t="s">
        <v>147</v>
      </c>
      <c r="E7" s="4">
        <v>523706905</v>
      </c>
      <c r="F7" s="5" t="s">
        <v>149</v>
      </c>
      <c r="G7" s="5" t="str">
        <f>HYPERLINK("#", "www.konfidas.com")</f>
        <v>www.konfidas.com</v>
      </c>
      <c r="H7" s="1" t="s">
        <v>150</v>
      </c>
      <c r="I7" s="18" t="s">
        <v>151</v>
      </c>
      <c r="J7" s="18"/>
      <c r="K7" s="18"/>
      <c r="L7" s="18"/>
      <c r="M7" s="18"/>
      <c r="N7" s="18"/>
    </row>
    <row r="8" spans="1:15" ht="225" x14ac:dyDescent="0.2">
      <c r="A8" s="5" t="s">
        <v>128</v>
      </c>
      <c r="B8" s="5" t="s">
        <v>124</v>
      </c>
      <c r="C8" s="1" t="s">
        <v>125</v>
      </c>
      <c r="D8" s="5" t="s">
        <v>126</v>
      </c>
      <c r="E8" s="3" t="s">
        <v>127</v>
      </c>
      <c r="F8" s="5" t="s">
        <v>129</v>
      </c>
      <c r="G8" s="5" t="str">
        <f>HYPERLINK("#", "http://www.triplecyberinfosec.com")</f>
        <v>http://www.triplecyberinfosec.com</v>
      </c>
      <c r="H8" s="5" t="s">
        <v>130</v>
      </c>
      <c r="I8" s="18" t="s">
        <v>185</v>
      </c>
      <c r="J8" s="18"/>
      <c r="K8" s="18"/>
      <c r="L8" s="18"/>
      <c r="M8" s="18"/>
      <c r="N8" s="18"/>
    </row>
    <row r="9" spans="1:15" ht="165" x14ac:dyDescent="0.2">
      <c r="A9" s="5" t="s">
        <v>114</v>
      </c>
      <c r="B9" s="5" t="s">
        <v>112</v>
      </c>
      <c r="C9" s="1" t="s">
        <v>32</v>
      </c>
      <c r="D9" s="22" t="s">
        <v>113</v>
      </c>
      <c r="E9" s="3"/>
      <c r="F9" s="5" t="s">
        <v>115</v>
      </c>
      <c r="G9" s="5" t="str">
        <f>HYPERLINK("#", "http://tetrisponse.io")</f>
        <v>http://tetrisponse.io</v>
      </c>
      <c r="H9" s="5" t="s">
        <v>116</v>
      </c>
      <c r="I9" s="18" t="s">
        <v>117</v>
      </c>
      <c r="J9" s="18"/>
      <c r="K9" s="18"/>
      <c r="L9" s="18"/>
      <c r="M9" s="18"/>
      <c r="N9" s="18"/>
    </row>
    <row r="10" spans="1:15" ht="120" x14ac:dyDescent="0.2">
      <c r="A10" s="5" t="s">
        <v>96</v>
      </c>
      <c r="B10" s="5" t="s">
        <v>94</v>
      </c>
      <c r="C10" s="5" t="s">
        <v>58</v>
      </c>
      <c r="D10" s="22" t="s">
        <v>95</v>
      </c>
      <c r="E10" s="3">
        <v>546776338</v>
      </c>
      <c r="F10" s="5" t="s">
        <v>97</v>
      </c>
      <c r="G10" s="5" t="str">
        <f>HYPERLINK("#", "https://www.op-c.net/")</f>
        <v>https://www.op-c.net/</v>
      </c>
      <c r="H10" s="5" t="s">
        <v>98</v>
      </c>
      <c r="I10" s="18" t="s">
        <v>99</v>
      </c>
      <c r="J10" s="18"/>
      <c r="K10" s="18"/>
      <c r="L10" s="18"/>
      <c r="M10" s="18"/>
      <c r="N10" s="18"/>
    </row>
    <row r="11" spans="1:15" ht="90" x14ac:dyDescent="0.2">
      <c r="A11" s="5" t="s">
        <v>68</v>
      </c>
      <c r="B11" s="5" t="s">
        <v>64</v>
      </c>
      <c r="C11" s="1" t="s">
        <v>65</v>
      </c>
      <c r="D11" s="5" t="s">
        <v>66</v>
      </c>
      <c r="E11" s="3" t="s">
        <v>67</v>
      </c>
      <c r="F11" s="5" t="s">
        <v>69</v>
      </c>
      <c r="G11" s="5" t="str">
        <f>HYPERLINK("#", "https://www.ipvsecurity.com/eng")</f>
        <v>https://www.ipvsecurity.com/eng</v>
      </c>
      <c r="H11" s="5" t="s">
        <v>70</v>
      </c>
      <c r="I11" s="18" t="s">
        <v>71</v>
      </c>
      <c r="J11" s="18"/>
      <c r="K11" s="18"/>
      <c r="L11" s="18"/>
      <c r="M11" s="18"/>
      <c r="N11" s="18"/>
    </row>
    <row r="12" spans="1:15" ht="255" x14ac:dyDescent="0.2">
      <c r="A12" s="5" t="s">
        <v>48</v>
      </c>
      <c r="B12" s="5" t="s">
        <v>45</v>
      </c>
      <c r="C12" s="1" t="s">
        <v>46</v>
      </c>
      <c r="D12" s="5" t="s">
        <v>47</v>
      </c>
      <c r="E12" s="3" t="s">
        <v>160</v>
      </c>
      <c r="F12" s="5" t="s">
        <v>49</v>
      </c>
      <c r="G12" s="5" t="str">
        <f>HYPERLINK("#", "https://www.crt-imp.com")</f>
        <v>https://www.crt-imp.com</v>
      </c>
      <c r="H12" s="5" t="s">
        <v>50</v>
      </c>
      <c r="I12" s="18" t="s">
        <v>51</v>
      </c>
      <c r="J12" s="18"/>
      <c r="K12" s="18"/>
      <c r="L12" s="18"/>
      <c r="M12" s="18"/>
      <c r="N12" s="18"/>
      <c r="O12" s="13"/>
    </row>
    <row r="13" spans="1:15" ht="165" x14ac:dyDescent="0.2">
      <c r="A13" s="5" t="s">
        <v>75</v>
      </c>
      <c r="B13" s="5" t="s">
        <v>72</v>
      </c>
      <c r="C13" s="1" t="s">
        <v>73</v>
      </c>
      <c r="D13" s="5" t="s">
        <v>74</v>
      </c>
      <c r="E13" s="3" t="s">
        <v>161</v>
      </c>
      <c r="F13" s="5" t="s">
        <v>76</v>
      </c>
      <c r="G13" s="5" t="str">
        <f>HYPERLINK("#", "https://www.itsafebrasil.com.br/")</f>
        <v>https://www.itsafebrasil.com.br/</v>
      </c>
      <c r="H13" s="5" t="s">
        <v>77</v>
      </c>
      <c r="I13" s="18" t="s">
        <v>78</v>
      </c>
      <c r="J13" s="18"/>
      <c r="K13" s="18"/>
      <c r="L13" s="18"/>
      <c r="M13" s="18"/>
      <c r="N13" s="18"/>
    </row>
    <row r="14" spans="1:15" ht="90" x14ac:dyDescent="0.2">
      <c r="A14" s="5" t="s">
        <v>20</v>
      </c>
      <c r="B14" s="5" t="s">
        <v>17</v>
      </c>
      <c r="C14" s="1" t="s">
        <v>18</v>
      </c>
      <c r="D14" s="5" t="s">
        <v>19</v>
      </c>
      <c r="E14" s="3" t="s">
        <v>162</v>
      </c>
      <c r="F14" s="5" t="s">
        <v>21</v>
      </c>
      <c r="G14" s="5" t="str">
        <f>HYPERLINK("#", "https://bugsec.com")</f>
        <v>https://bugsec.com</v>
      </c>
      <c r="H14" s="5" t="s">
        <v>22</v>
      </c>
      <c r="I14" s="18" t="s">
        <v>23</v>
      </c>
      <c r="J14" s="18"/>
      <c r="K14" s="18"/>
      <c r="L14" s="18"/>
      <c r="M14" s="18"/>
      <c r="N14" s="18"/>
    </row>
    <row r="15" spans="1:15" ht="120" x14ac:dyDescent="0.2">
      <c r="A15" s="5" t="s">
        <v>60</v>
      </c>
      <c r="B15" s="5" t="s">
        <v>57</v>
      </c>
      <c r="C15" s="5" t="s">
        <v>58</v>
      </c>
      <c r="D15" s="22" t="s">
        <v>59</v>
      </c>
      <c r="E15" s="3" t="s">
        <v>163</v>
      </c>
      <c r="F15" s="22" t="s">
        <v>61</v>
      </c>
      <c r="G15" s="5" t="str">
        <f>HYPERLINK("#", "https://hackeru.com/cyber/")</f>
        <v>https://hackeru.com/cyber/</v>
      </c>
      <c r="H15" s="5" t="s">
        <v>62</v>
      </c>
      <c r="I15" s="18" t="s">
        <v>63</v>
      </c>
      <c r="J15" s="18"/>
      <c r="K15" s="18"/>
      <c r="L15" s="18"/>
      <c r="M15" s="18"/>
      <c r="N15" s="18"/>
    </row>
    <row r="16" spans="1:15" ht="90" x14ac:dyDescent="0.2">
      <c r="A16" s="5" t="s">
        <v>120</v>
      </c>
      <c r="B16" s="5" t="s">
        <v>118</v>
      </c>
      <c r="C16" s="5"/>
      <c r="D16" s="22" t="s">
        <v>119</v>
      </c>
      <c r="E16" s="3" t="s">
        <v>164</v>
      </c>
      <c r="F16" s="5" t="s">
        <v>121</v>
      </c>
      <c r="G16" s="5" t="str">
        <f>HYPERLINK("#", "https://TRIOXsecurity.com")</f>
        <v>https://TRIOXsecurity.com</v>
      </c>
      <c r="H16" s="5" t="s">
        <v>122</v>
      </c>
      <c r="I16" s="18" t="s">
        <v>123</v>
      </c>
      <c r="J16" s="18"/>
      <c r="K16" s="18"/>
      <c r="L16" s="18"/>
      <c r="M16" s="18"/>
      <c r="N16" s="18"/>
    </row>
    <row r="17" spans="1:14" ht="45" x14ac:dyDescent="0.2">
      <c r="A17" s="5" t="s">
        <v>108</v>
      </c>
      <c r="B17" s="5" t="s">
        <v>106</v>
      </c>
      <c r="C17" s="5"/>
      <c r="D17" s="22" t="s">
        <v>107</v>
      </c>
      <c r="E17" s="3"/>
      <c r="F17" s="5" t="s">
        <v>109</v>
      </c>
      <c r="G17" s="5" t="str">
        <f>HYPERLINK("#", "http://siemplify.co")</f>
        <v>http://siemplify.co</v>
      </c>
      <c r="H17" s="5" t="s">
        <v>110</v>
      </c>
      <c r="I17" s="18" t="s">
        <v>111</v>
      </c>
      <c r="J17" s="18"/>
      <c r="K17" s="18"/>
      <c r="L17" s="18"/>
      <c r="M17" s="18"/>
      <c r="N17" s="18"/>
    </row>
    <row r="18" spans="1:14" ht="90" x14ac:dyDescent="0.2">
      <c r="A18" s="5" t="s">
        <v>90</v>
      </c>
      <c r="B18" s="5" t="s">
        <v>87</v>
      </c>
      <c r="C18" s="1" t="s">
        <v>88</v>
      </c>
      <c r="D18" s="5" t="s">
        <v>89</v>
      </c>
      <c r="E18" s="3" t="s">
        <v>165</v>
      </c>
      <c r="F18" s="5" t="s">
        <v>91</v>
      </c>
      <c r="G18" s="5" t="str">
        <f>HYPERLINK("#", "http://www.Minerva-Labs.com")</f>
        <v>http://www.Minerva-Labs.com</v>
      </c>
      <c r="H18" s="5" t="s">
        <v>92</v>
      </c>
      <c r="I18" s="18" t="s">
        <v>93</v>
      </c>
      <c r="J18" s="18"/>
      <c r="K18" s="18"/>
      <c r="L18" s="18"/>
      <c r="M18" s="18"/>
      <c r="N18" s="18"/>
    </row>
    <row r="19" spans="1:14" ht="45" x14ac:dyDescent="0.2">
      <c r="A19" s="5" t="s">
        <v>184</v>
      </c>
      <c r="B19" s="5" t="s">
        <v>33</v>
      </c>
      <c r="C19" s="2" t="s">
        <v>34</v>
      </c>
      <c r="D19" s="5" t="s">
        <v>35</v>
      </c>
      <c r="E19" s="3" t="s">
        <v>166</v>
      </c>
      <c r="F19" s="5" t="s">
        <v>36</v>
      </c>
      <c r="G19" s="5" t="str">
        <f>HYPERLINK("#", "http://carmit@citadel.co.il")</f>
        <v>http://carmit@citadel.co.il</v>
      </c>
      <c r="H19" s="5" t="s">
        <v>37</v>
      </c>
      <c r="I19" s="18" t="s">
        <v>38</v>
      </c>
      <c r="J19" s="18"/>
      <c r="K19" s="18"/>
      <c r="L19" s="18"/>
      <c r="M19" s="18"/>
      <c r="N19" s="18"/>
    </row>
    <row r="20" spans="1:14" ht="60" x14ac:dyDescent="0.2">
      <c r="A20" s="5" t="s">
        <v>142</v>
      </c>
      <c r="B20" s="5" t="s">
        <v>139</v>
      </c>
      <c r="C20" s="1" t="s">
        <v>31</v>
      </c>
      <c r="D20" s="5" t="s">
        <v>140</v>
      </c>
      <c r="E20" s="3" t="s">
        <v>141</v>
      </c>
      <c r="F20" s="5" t="s">
        <v>143</v>
      </c>
      <c r="G20" s="5" t="str">
        <f>HYPERLINK("#", "https://www.zecops.com")</f>
        <v>https://www.zecops.com</v>
      </c>
      <c r="H20" s="5" t="s">
        <v>144</v>
      </c>
      <c r="I20" s="18" t="s">
        <v>145</v>
      </c>
      <c r="J20" s="18"/>
      <c r="K20" s="18"/>
      <c r="L20" s="18"/>
      <c r="M20" s="18"/>
      <c r="N20" s="18"/>
    </row>
    <row r="21" spans="1:14" ht="45" x14ac:dyDescent="0.2">
      <c r="A21" s="5" t="s">
        <v>54</v>
      </c>
      <c r="B21" s="5" t="s">
        <v>52</v>
      </c>
      <c r="C21" s="5" t="s">
        <v>16</v>
      </c>
      <c r="D21" s="22" t="s">
        <v>53</v>
      </c>
      <c r="E21" s="3"/>
      <c r="F21" s="5" t="s">
        <v>53</v>
      </c>
      <c r="G21" s="5" t="str">
        <f>HYPERLINK("#", "https://www.cyberm8.com")</f>
        <v>https://www.cyberm8.com</v>
      </c>
      <c r="H21" s="5" t="s">
        <v>55</v>
      </c>
      <c r="I21" s="18" t="s">
        <v>56</v>
      </c>
      <c r="J21" s="18"/>
      <c r="K21" s="18"/>
      <c r="L21" s="18"/>
      <c r="M21" s="18"/>
      <c r="N21" s="18"/>
    </row>
    <row r="22" spans="1:14" ht="30" x14ac:dyDescent="0.2">
      <c r="A22" s="5" t="s">
        <v>135</v>
      </c>
      <c r="B22" s="5" t="s">
        <v>131</v>
      </c>
      <c r="C22" s="1" t="s">
        <v>132</v>
      </c>
      <c r="D22" s="5" t="s">
        <v>133</v>
      </c>
      <c r="E22" s="3" t="s">
        <v>134</v>
      </c>
      <c r="F22" s="5" t="s">
        <v>136</v>
      </c>
      <c r="G22" s="5" t="str">
        <f>HYPERLINK("#", "https://www.white-hat.co.il/")</f>
        <v>https://www.white-hat.co.il/</v>
      </c>
      <c r="H22" s="5" t="s">
        <v>137</v>
      </c>
      <c r="I22" s="18" t="s">
        <v>138</v>
      </c>
      <c r="J22" s="18"/>
      <c r="K22" s="18"/>
      <c r="L22" s="18"/>
      <c r="M22" s="18"/>
      <c r="N22" s="18"/>
    </row>
    <row r="23" spans="1:14" ht="60" x14ac:dyDescent="0.2">
      <c r="A23" s="5" t="s">
        <v>41</v>
      </c>
      <c r="B23" s="5" t="s">
        <v>39</v>
      </c>
      <c r="C23" s="1" t="s">
        <v>16</v>
      </c>
      <c r="D23" s="5" t="s">
        <v>40</v>
      </c>
      <c r="E23" s="3" t="s">
        <v>154</v>
      </c>
      <c r="F23" s="5" t="s">
        <v>42</v>
      </c>
      <c r="G23" s="5" t="str">
        <f>HYPERLINK("#", "http://www.clearskysec.com")</f>
        <v>http://www.clearskysec.com</v>
      </c>
      <c r="H23" s="5" t="s">
        <v>43</v>
      </c>
      <c r="I23" s="18" t="s">
        <v>44</v>
      </c>
      <c r="J23" s="18"/>
      <c r="K23" s="18"/>
      <c r="L23" s="18"/>
      <c r="M23" s="18"/>
      <c r="N23" s="18"/>
    </row>
    <row r="24" spans="1:14" ht="90" x14ac:dyDescent="0.2">
      <c r="A24" s="5" t="s">
        <v>83</v>
      </c>
      <c r="B24" s="5" t="s">
        <v>79</v>
      </c>
      <c r="C24" s="1" t="s">
        <v>80</v>
      </c>
      <c r="D24" s="5" t="s">
        <v>81</v>
      </c>
      <c r="E24" s="3" t="s">
        <v>82</v>
      </c>
      <c r="F24" s="5" t="s">
        <v>84</v>
      </c>
      <c r="G24" s="5" t="str">
        <f>HYPERLINK("#", "http://www.madsec.co.il")</f>
        <v>http://www.madsec.co.il</v>
      </c>
      <c r="H24" s="5" t="s">
        <v>85</v>
      </c>
      <c r="I24" s="18" t="s">
        <v>86</v>
      </c>
      <c r="J24" s="18"/>
      <c r="K24" s="18"/>
      <c r="L24" s="18"/>
      <c r="M24" s="18"/>
      <c r="N24" s="18"/>
    </row>
    <row r="25" spans="1:14" ht="60" x14ac:dyDescent="0.2">
      <c r="A25" s="5" t="s">
        <v>12</v>
      </c>
      <c r="B25" s="5" t="s">
        <v>9</v>
      </c>
      <c r="C25" s="1" t="s">
        <v>10</v>
      </c>
      <c r="D25" s="5" t="s">
        <v>11</v>
      </c>
      <c r="E25" s="3">
        <v>545812241</v>
      </c>
      <c r="F25" s="5" t="s">
        <v>13</v>
      </c>
      <c r="G25" s="5" t="str">
        <f>HYPERLINK("#", "https://www.2bsecure.co.il/")</f>
        <v>https://www.2bsecure.co.il/</v>
      </c>
      <c r="H25" s="5" t="s">
        <v>14</v>
      </c>
      <c r="I25" s="18" t="s">
        <v>15</v>
      </c>
      <c r="J25" s="18"/>
      <c r="K25" s="18"/>
      <c r="L25" s="18"/>
      <c r="M25" s="18"/>
      <c r="N25" s="18"/>
    </row>
    <row r="26" spans="1:14" ht="75" x14ac:dyDescent="0.2">
      <c r="A26" s="5" t="s">
        <v>171</v>
      </c>
      <c r="B26" s="5" t="s">
        <v>168</v>
      </c>
      <c r="C26" s="5" t="s">
        <v>169</v>
      </c>
      <c r="D26" s="5" t="s">
        <v>170</v>
      </c>
      <c r="E26" s="5" t="s">
        <v>176</v>
      </c>
      <c r="F26" s="5" t="s">
        <v>172</v>
      </c>
      <c r="G26" s="5" t="str">
        <f>HYPERLINK("#", "https://www.sygnia.co/")</f>
        <v>https://www.sygnia.co/</v>
      </c>
      <c r="H26" s="5" t="s">
        <v>174</v>
      </c>
      <c r="I26" s="19" t="s">
        <v>175</v>
      </c>
      <c r="J26" s="20"/>
      <c r="K26" s="20"/>
      <c r="L26" s="20"/>
      <c r="M26" s="20"/>
      <c r="N26" s="21"/>
    </row>
    <row r="28" spans="1:14" ht="15" x14ac:dyDescent="0.2">
      <c r="D28" s="6"/>
      <c r="G28" s="9"/>
    </row>
  </sheetData>
  <autoFilter ref="H1:H25" xr:uid="{00000000-0009-0000-0000-000000000000}">
    <sortState xmlns:xlrd2="http://schemas.microsoft.com/office/spreadsheetml/2017/richdata2" ref="B2:L24">
      <sortCondition ref="H1:H24"/>
    </sortState>
  </autoFilter>
  <mergeCells count="26">
    <mergeCell ref="I26:N26"/>
    <mergeCell ref="I2:N2"/>
    <mergeCell ref="I5:N5"/>
    <mergeCell ref="I6:N6"/>
    <mergeCell ref="I18:N18"/>
    <mergeCell ref="I17:N17"/>
    <mergeCell ref="I16:N16"/>
    <mergeCell ref="I7:N7"/>
    <mergeCell ref="I8:N8"/>
    <mergeCell ref="I9:N9"/>
    <mergeCell ref="I1:N1"/>
    <mergeCell ref="I25:N25"/>
    <mergeCell ref="I24:N24"/>
    <mergeCell ref="I23:N23"/>
    <mergeCell ref="I22:N22"/>
    <mergeCell ref="I20:N20"/>
    <mergeCell ref="I10:N10"/>
    <mergeCell ref="I11:N11"/>
    <mergeCell ref="I12:N12"/>
    <mergeCell ref="I13:N13"/>
    <mergeCell ref="I14:N14"/>
    <mergeCell ref="I19:N19"/>
    <mergeCell ref="I21:N21"/>
    <mergeCell ref="I3:N3"/>
    <mergeCell ref="I15:N15"/>
    <mergeCell ref="I4:N4"/>
  </mergeCells>
  <hyperlinks>
    <hyperlink ref="G12" xr:uid="{00000000-0004-0000-0000-000001000000}"/>
    <hyperlink ref="F12" display="mailto:office@crt-imp.com" xr:uid="{00000000-0004-0000-0000-000002000000}"/>
    <hyperlink ref="G25" xr:uid="{00000000-0004-0000-0000-000003000000}"/>
    <hyperlink ref="G13" xr:uid="{00000000-0004-0000-0000-000004000000}"/>
    <hyperlink ref="F13" display="mailto:support@itscyber.com.br" xr:uid="{00000000-0004-0000-0000-000005000000}"/>
    <hyperlink ref="G9" xr:uid="{00000000-0004-0000-0000-000006000000}"/>
    <hyperlink ref="G10" xr:uid="{00000000-0004-0000-0000-000007000000}"/>
    <hyperlink ref="F10" display="mailto:contactus@op-c.net" xr:uid="{00000000-0004-0000-0000-000008000000}"/>
    <hyperlink ref="G15" xr:uid="{00000000-0004-0000-0000-000009000000}"/>
    <hyperlink ref="F11" display="mailto:info@ipvsecurity.com" xr:uid="{00000000-0004-0000-0000-00000A000000}"/>
    <hyperlink ref="F24" display="info@madsec.co.il_x000a_" xr:uid="{00000000-0004-0000-0000-00000B000000}"/>
    <hyperlink ref="F19" display="mailto:info@citadel.co.il" xr:uid="{00000000-0004-0000-0000-00000C000000}"/>
    <hyperlink ref="F18" display="mailto:Contact@Minerva-Labs.com" xr:uid="{00000000-0004-0000-0000-00000D000000}"/>
    <hyperlink ref="G22" xr:uid="{00000000-0004-0000-0000-00000E000000}"/>
    <hyperlink ref="C19" display="https://www.linkedin.com/company/451648/" xr:uid="{00000000-0004-0000-0000-00000F000000}"/>
    <hyperlink ref="F16" display="info@sdguzelliksalonu.com" xr:uid="{00000000-0004-0000-0000-000010000000}"/>
    <hyperlink ref="F15" r:id="rId1" xr:uid="{00000000-0004-0000-0000-000011000000}"/>
    <hyperlink ref="G11" xr:uid="{00000000-0004-0000-0000-000012000000}"/>
    <hyperlink ref="G8" xr:uid="{00000000-0004-0000-0000-000013000000}"/>
    <hyperlink ref="G3" r:id="rId2" xr:uid="{9B77352E-6DAA-4E54-96A0-5D25C5F73E33}"/>
    <hyperlink ref="F3" r:id="rId3" display="mailto:office@rsecurity.tech" xr:uid="{3FCBED2B-1E5D-404E-8FB2-49B0A3E5A0EA}"/>
    <hyperlink ref="D3" r:id="rId4" display="mailto:r.moshailov@rsecurity.tech" xr:uid="{A0796FB6-D99F-4864-941E-778A97B6392B}"/>
    <hyperlink ref="F6" r:id="rId5" xr:uid="{6F286DA0-18AB-449D-B693-FBF92D1C6D25}"/>
    <hyperlink ref="D9" r:id="rId6" xr:uid="{790BA985-486E-4535-9C0D-4EB2D23DE94D}"/>
    <hyperlink ref="D10" r:id="rId7" xr:uid="{D8239A93-D53A-4504-9583-92BAB56A38AE}"/>
    <hyperlink ref="D15" r:id="rId8" xr:uid="{0D08FFED-E0D4-4C0C-9C78-A9F25E0FA6B5}"/>
    <hyperlink ref="D16" r:id="rId9" xr:uid="{E80FEFCD-136F-42C1-8ECB-7433BD460A76}"/>
    <hyperlink ref="D21" r:id="rId10" xr:uid="{7DD8A6CF-6FAF-4D24-B0FD-C553C2843789}"/>
    <hyperlink ref="D6" r:id="rId11" xr:uid="{E84A51C1-4D29-4C1F-A512-28422AF0293D}"/>
    <hyperlink ref="D17" r:id="rId12" xr:uid="{795EF25E-EED2-4637-A61F-92767E2B6BD2}"/>
    <hyperlink ref="D2" r:id="rId13" xr:uid="{810C77B5-7519-4690-A04F-BFBC59C3002E}"/>
    <hyperlink ref="F2" r:id="rId14" xr:uid="{1AFC0C1F-0B61-4E76-82F7-043BCB4578E3}"/>
    <hyperlink ref="G2" r:id="rId15" xr:uid="{47F693FD-5B46-47C7-A7D0-5CC616F3FDDE}"/>
  </hyperlinks>
  <pageMargins left="0.7" right="0.7" top="0.75" bottom="0.75" header="0.3" footer="0.3"/>
  <pageSetup orientation="portrait" horizontalDpi="1200" verticalDpi="1200" r:id="rId16"/>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Martin</dc:creator>
  <cp:lastModifiedBy>DL</cp:lastModifiedBy>
  <dcterms:created xsi:type="dcterms:W3CDTF">2022-12-13T13:23:56Z</dcterms:created>
  <dcterms:modified xsi:type="dcterms:W3CDTF">2023-07-30T11:17:24Z</dcterms:modified>
</cp:coreProperties>
</file>